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1" activeTab="1"/>
  </bookViews>
  <sheets>
    <sheet name="Active8_Reference_Sheet" sheetId="1" state="hidden" r:id="rId1"/>
    <sheet name="Orig" sheetId="2" r:id="rId2"/>
  </sheets>
  <definedNames/>
  <calcPr fullCalcOnLoad="1"/>
</workbook>
</file>

<file path=xl/sharedStrings.xml><?xml version="1.0" encoding="utf-8"?>
<sst xmlns="http://schemas.openxmlformats.org/spreadsheetml/2006/main" count="78" uniqueCount="62">
  <si>
    <t>Harju Fassaad OÜ</t>
  </si>
  <si>
    <t>Fassaadi ja sokli soojustus- ja viimistlustööd</t>
  </si>
  <si>
    <t>m2</t>
  </si>
  <si>
    <t>Kuupäev:   2007</t>
  </si>
  <si>
    <t xml:space="preserve">Tel:  X          </t>
  </si>
  <si>
    <t>Materjal</t>
  </si>
  <si>
    <t>Ühik</t>
  </si>
  <si>
    <t>Kogus</t>
  </si>
  <si>
    <t>Hind</t>
  </si>
  <si>
    <t>Kokku</t>
  </si>
  <si>
    <t>Liimsegu</t>
  </si>
  <si>
    <t xml:space="preserve"> 25kg</t>
  </si>
  <si>
    <t>Armeerimissegu</t>
  </si>
  <si>
    <t>25kg</t>
  </si>
  <si>
    <t>Krunt enne viimistluskrohvi</t>
  </si>
  <si>
    <t>jm</t>
  </si>
  <si>
    <t>rull</t>
  </si>
  <si>
    <r>
      <t xml:space="preserve">Aknaliiteprofiil </t>
    </r>
    <r>
      <rPr>
        <b/>
        <sz val="10"/>
        <rFont val="Arial"/>
        <family val="2"/>
      </rPr>
      <t>Ejot</t>
    </r>
  </si>
  <si>
    <t>tk</t>
  </si>
  <si>
    <t>Kinnitustüübel  Ejot  (115mm)</t>
  </si>
  <si>
    <t>Käibemaks 18%</t>
  </si>
  <si>
    <t>Fassaaditööd</t>
  </si>
  <si>
    <t>päev</t>
  </si>
  <si>
    <t>Pakkumine ei sisalda olemasoleva krohvi eemaldust (arvatavasti pole seda ka vaja).</t>
  </si>
  <si>
    <t>Pakkumises on arvestatud, et elekter ja vesi on tellija poolt.</t>
  </si>
  <si>
    <t>Hinnapakkumine kehtib 30 päeva.</t>
  </si>
  <si>
    <t xml:space="preserve">Lugupidamisega, </t>
  </si>
  <si>
    <t>Arolt Avarlaid</t>
  </si>
  <si>
    <t>+372 50 33 972</t>
  </si>
  <si>
    <t>arolt@harjufassaad.ee</t>
  </si>
  <si>
    <t>OÜ Harju Fassaad</t>
  </si>
  <si>
    <t>www.harjufassaad.ee</t>
  </si>
  <si>
    <t>Viimistlus krohv Goreputz Edel Plus 1,5mm(hele)</t>
  </si>
  <si>
    <t>Krohvi toonimine</t>
  </si>
  <si>
    <r>
      <t>Sokliprofiil</t>
    </r>
    <r>
      <rPr>
        <b/>
        <sz val="10"/>
        <rFont val="Arial"/>
        <family val="2"/>
      </rPr>
      <t xml:space="preserve"> (100mm)</t>
    </r>
  </si>
  <si>
    <t>Armeerimisvõrk</t>
  </si>
  <si>
    <r>
      <t xml:space="preserve">Nurgatugevdusprofiil </t>
    </r>
    <r>
      <rPr>
        <b/>
        <sz val="10"/>
        <rFont val="Arial"/>
        <family val="2"/>
      </rPr>
      <t>Ejot</t>
    </r>
  </si>
  <si>
    <t>soklisiini kinnitusvahendid, tihendid)</t>
  </si>
  <si>
    <t>Abimaterjalid (vahud, prügikotid, teibid, aknakaitsekiled</t>
  </si>
  <si>
    <t>Töö, ehitus ettevalmistus-ja muud kulud</t>
  </si>
  <si>
    <t>Tellingud</t>
  </si>
  <si>
    <t>Tellingute montaaž-demontaaž</t>
  </si>
  <si>
    <t>Objekti üldhalduskulud</t>
  </si>
  <si>
    <t>Transport</t>
  </si>
  <si>
    <t>Prügi utiliseerimine</t>
  </si>
  <si>
    <t>Soojustussüsteem ja materjalid</t>
  </si>
  <si>
    <t xml:space="preserve">Soovi korral võime kasutada ka odavamaid, kuid vähemkvaliteetseid või -eelistatud materjale. </t>
  </si>
  <si>
    <t xml:space="preserve">Hinnapakkumises on arvestatud 1,5 mm tera suurusega Goreputz Edel Plus polümeerkrohviga. </t>
  </si>
  <si>
    <t>Hinnapakkumine põhineb GORETHERM PLUS fassaadisoojustussüsteemil. Hind sisaldab tööd</t>
  </si>
  <si>
    <t xml:space="preserve">tootjate juhendite kohaselt ja tootjate poolt kinnitatud materjali, transporti, mehhanisme, tellinguid, abimaterjale jms. </t>
  </si>
  <si>
    <r>
      <t>Töö tähtaeg on kokkuleppel</t>
    </r>
    <r>
      <rPr>
        <b/>
        <sz val="10"/>
        <color indexed="8"/>
        <rFont val="Arial"/>
        <family val="2"/>
      </rPr>
      <t>. Töö tähtaeg sõltub ilmastiku oludest.</t>
    </r>
  </si>
  <si>
    <r>
      <t xml:space="preserve">Vahtpolüsterool </t>
    </r>
    <r>
      <rPr>
        <b/>
        <sz val="10"/>
        <rFont val="Arial"/>
        <family val="2"/>
      </rPr>
      <t>(100 mm)</t>
    </r>
  </si>
  <si>
    <r>
      <t xml:space="preserve">Tüübel metallnaelaga </t>
    </r>
    <r>
      <rPr>
        <b/>
        <sz val="10"/>
        <rFont val="Arial"/>
        <family val="2"/>
      </rPr>
      <t>(175 mm)</t>
    </r>
  </si>
  <si>
    <t>Kokku koos k/m</t>
  </si>
  <si>
    <t>Kokku i/km</t>
  </si>
  <si>
    <t>Kivivill akende paledesse</t>
  </si>
  <si>
    <t>Fassaadi soojustamisel on arvestatud 100 mm (EPS 60) vahtpolüstürooliga. Aknapalede ümber arvestatud vill (20 cm).</t>
  </si>
  <si>
    <t>HINNAPAKKUMINE       Nr.140</t>
  </si>
  <si>
    <t xml:space="preserve">Tellija:     KÜ
</t>
  </si>
  <si>
    <t>Objekt:     Meremõisa</t>
  </si>
  <si>
    <t>Vihmavee süsteemid</t>
  </si>
  <si>
    <t>Veeplekid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</si>
</sst>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dd/mmm/yyyy"/>
    <numFmt numFmtId="165" formatCode="0.0"/>
    <numFmt numFmtId="166" formatCode="#,##0.00;[Red]#,##0.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6">
    <font>
      <sz val="10"/>
      <name val="Arial Cyr"/>
      <family val="2"/>
    </font>
    <font>
      <sz val="10"/>
      <name val="Arial"/>
      <family val="0"/>
    </font>
    <font>
      <i/>
      <sz val="36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sz val="8"/>
      <name val="Arial Cyr"/>
      <family val="2"/>
    </font>
    <font>
      <sz val="11"/>
      <name val="Arial"/>
      <family val="2"/>
    </font>
    <font>
      <b/>
      <sz val="10"/>
      <name val="Calibri"/>
      <family val="0"/>
    </font>
    <font>
      <sz val="10"/>
      <name val="Calibri"/>
      <family val="0"/>
    </font>
    <font>
      <u val="single"/>
      <sz val="10"/>
      <color indexed="12"/>
      <name val="Arial Cyr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0" borderId="0" applyNumberFormat="0" applyFill="0" applyBorder="0" applyAlignment="0" applyProtection="0"/>
    <xf numFmtId="9" fontId="1" fillId="0" borderId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 horizontal="left" wrapText="1"/>
    </xf>
    <xf numFmtId="2" fontId="6" fillId="0" borderId="0" xfId="0" applyNumberFormat="1" applyFont="1" applyAlignment="1">
      <alignment/>
    </xf>
    <xf numFmtId="0" fontId="5" fillId="0" borderId="0" xfId="0" applyFont="1" applyAlignment="1">
      <alignment/>
    </xf>
    <xf numFmtId="2" fontId="1" fillId="0" borderId="0" xfId="0" applyNumberFormat="1" applyFont="1" applyAlignment="1">
      <alignment/>
    </xf>
    <xf numFmtId="0" fontId="3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1" fillId="0" borderId="3" xfId="0" applyFont="1" applyBorder="1" applyAlignment="1">
      <alignment horizontal="right"/>
    </xf>
    <xf numFmtId="1" fontId="1" fillId="0" borderId="3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165" fontId="1" fillId="0" borderId="0" xfId="0" applyNumberFormat="1" applyFont="1" applyAlignment="1">
      <alignment/>
    </xf>
    <xf numFmtId="0" fontId="5" fillId="0" borderId="4" xfId="0" applyFont="1" applyBorder="1" applyAlignment="1">
      <alignment/>
    </xf>
    <xf numFmtId="0" fontId="1" fillId="0" borderId="4" xfId="0" applyFont="1" applyBorder="1" applyAlignment="1">
      <alignment horizontal="right"/>
    </xf>
    <xf numFmtId="1" fontId="1" fillId="0" borderId="5" xfId="0" applyNumberFormat="1" applyFont="1" applyBorder="1" applyAlignment="1">
      <alignment horizontal="right"/>
    </xf>
    <xf numFmtId="4" fontId="1" fillId="0" borderId="5" xfId="0" applyNumberFormat="1" applyFont="1" applyBorder="1" applyAlignment="1">
      <alignment horizontal="right"/>
    </xf>
    <xf numFmtId="4" fontId="1" fillId="0" borderId="4" xfId="0" applyNumberFormat="1" applyFont="1" applyBorder="1" applyAlignment="1">
      <alignment horizontal="right"/>
    </xf>
    <xf numFmtId="0" fontId="5" fillId="0" borderId="5" xfId="0" applyFont="1" applyBorder="1" applyAlignment="1">
      <alignment/>
    </xf>
    <xf numFmtId="1" fontId="1" fillId="0" borderId="4" xfId="0" applyNumberFormat="1" applyFont="1" applyBorder="1" applyAlignment="1">
      <alignment horizontal="right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166" fontId="1" fillId="0" borderId="5" xfId="0" applyNumberFormat="1" applyFont="1" applyBorder="1" applyAlignment="1">
      <alignment horizontal="right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right"/>
    </xf>
    <xf numFmtId="4" fontId="1" fillId="0" borderId="8" xfId="0" applyNumberFormat="1" applyFont="1" applyBorder="1" applyAlignment="1">
      <alignment horizontal="right"/>
    </xf>
    <xf numFmtId="4" fontId="1" fillId="0" borderId="7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" fontId="3" fillId="0" borderId="13" xfId="0" applyNumberFormat="1" applyFont="1" applyBorder="1" applyAlignment="1">
      <alignment horizontal="right"/>
    </xf>
    <xf numFmtId="4" fontId="5" fillId="0" borderId="14" xfId="0" applyNumberFormat="1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5" fillId="0" borderId="17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3" fontId="1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0" fontId="1" fillId="0" borderId="4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3" fontId="15" fillId="0" borderId="0" xfId="19" applyNumberFormat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0</xdr:row>
      <xdr:rowOff>0</xdr:rowOff>
    </xdr:from>
    <xdr:to>
      <xdr:col>5</xdr:col>
      <xdr:colOff>19050</xdr:colOff>
      <xdr:row>0</xdr:row>
      <xdr:rowOff>533400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0"/>
          <a:ext cx="211455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rolt@harjufassaad.ee" TargetMode="External" /><Relationship Id="rId2" Type="http://schemas.openxmlformats.org/officeDocument/2006/relationships/hyperlink" Target="http://www.harjufassaad.e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6"/>
  <sheetViews>
    <sheetView tabSelected="1" workbookViewId="0" topLeftCell="A1">
      <selection activeCell="D7" sqref="D7"/>
    </sheetView>
  </sheetViews>
  <sheetFormatPr defaultColWidth="9.00390625" defaultRowHeight="12.75"/>
  <cols>
    <col min="1" max="1" width="50.875" style="1" customWidth="1"/>
    <col min="2" max="2" width="6.75390625" style="1" customWidth="1"/>
    <col min="3" max="3" width="7.25390625" style="1" customWidth="1"/>
    <col min="4" max="4" width="9.875" style="1" customWidth="1"/>
    <col min="5" max="5" width="13.25390625" style="1" customWidth="1"/>
    <col min="6" max="6" width="9.125" style="1" customWidth="1"/>
    <col min="7" max="7" width="10.125" style="1" customWidth="1"/>
    <col min="8" max="16384" width="9.125" style="1" customWidth="1"/>
  </cols>
  <sheetData>
    <row r="1" ht="42.75" customHeight="1">
      <c r="A1" s="2" t="s">
        <v>0</v>
      </c>
    </row>
    <row r="2" ht="14.25" customHeight="1">
      <c r="A2" s="3"/>
    </row>
    <row r="4" ht="15.75">
      <c r="A4" s="4" t="s">
        <v>57</v>
      </c>
    </row>
    <row r="5" spans="1:4" ht="12.75">
      <c r="A5" s="5" t="s">
        <v>1</v>
      </c>
      <c r="B5" s="6">
        <v>583</v>
      </c>
      <c r="C5" s="7" t="s">
        <v>2</v>
      </c>
      <c r="D5" s="7"/>
    </row>
    <row r="6" spans="1:4" ht="12.75">
      <c r="A6" s="5" t="s">
        <v>3</v>
      </c>
      <c r="B6" s="6"/>
      <c r="C6" s="7"/>
      <c r="D6" s="7"/>
    </row>
    <row r="7" spans="1:4" ht="13.5" customHeight="1">
      <c r="A7" s="5" t="s">
        <v>59</v>
      </c>
      <c r="B7" s="6"/>
      <c r="C7" s="7"/>
      <c r="D7" s="7"/>
    </row>
    <row r="8" spans="1:7" ht="23.25" customHeight="1">
      <c r="A8" s="8" t="s">
        <v>58</v>
      </c>
      <c r="G8" s="9"/>
    </row>
    <row r="9" spans="1:7" ht="13.5" thickBot="1">
      <c r="A9" s="10" t="s">
        <v>4</v>
      </c>
      <c r="G9" s="11"/>
    </row>
    <row r="10" spans="1:5" ht="13.5" thickBot="1">
      <c r="A10" s="12" t="s">
        <v>5</v>
      </c>
      <c r="B10" s="13" t="s">
        <v>6</v>
      </c>
      <c r="C10" s="13" t="s">
        <v>7</v>
      </c>
      <c r="D10" s="13" t="s">
        <v>8</v>
      </c>
      <c r="E10" s="13" t="s">
        <v>9</v>
      </c>
    </row>
    <row r="11" spans="1:6" ht="12.75">
      <c r="A11" s="14" t="s">
        <v>10</v>
      </c>
      <c r="B11" s="15" t="s">
        <v>11</v>
      </c>
      <c r="C11" s="16">
        <f>B5/4.1</f>
        <v>142.19512195121953</v>
      </c>
      <c r="D11" s="17">
        <v>98</v>
      </c>
      <c r="E11" s="17">
        <f>D11*C11</f>
        <v>13935.121951219515</v>
      </c>
      <c r="F11" s="18"/>
    </row>
    <row r="12" spans="1:5" ht="12.75">
      <c r="A12" s="19" t="s">
        <v>12</v>
      </c>
      <c r="B12" s="20" t="s">
        <v>13</v>
      </c>
      <c r="C12" s="21">
        <f>B5/4.1</f>
        <v>142.19512195121953</v>
      </c>
      <c r="D12" s="22">
        <v>128</v>
      </c>
      <c r="E12" s="23">
        <f>D12*C12</f>
        <v>18200.9756097561</v>
      </c>
    </row>
    <row r="13" spans="1:5" ht="12.75">
      <c r="A13" s="24" t="s">
        <v>14</v>
      </c>
      <c r="B13" s="20" t="s">
        <v>13</v>
      </c>
      <c r="C13" s="25">
        <f>B5/100</f>
        <v>5.83</v>
      </c>
      <c r="D13" s="22">
        <v>732</v>
      </c>
      <c r="E13" s="23">
        <f>D13*C13</f>
        <v>4267.56</v>
      </c>
    </row>
    <row r="14" spans="1:5" ht="12.75">
      <c r="A14" s="26" t="s">
        <v>32</v>
      </c>
      <c r="B14" s="20" t="s">
        <v>13</v>
      </c>
      <c r="C14" s="20">
        <f>B5/10</f>
        <v>58.3</v>
      </c>
      <c r="D14" s="23">
        <v>450</v>
      </c>
      <c r="E14" s="23">
        <f>D14*C14</f>
        <v>26235</v>
      </c>
    </row>
    <row r="15" spans="1:5" ht="12.75">
      <c r="A15" s="27" t="s">
        <v>33</v>
      </c>
      <c r="B15" s="20" t="s">
        <v>18</v>
      </c>
      <c r="C15" s="20">
        <f>C14</f>
        <v>58.3</v>
      </c>
      <c r="D15" s="23">
        <v>150</v>
      </c>
      <c r="E15" s="23">
        <f>C15*D15</f>
        <v>8745</v>
      </c>
    </row>
    <row r="16" spans="1:5" ht="12.75">
      <c r="A16" s="27" t="s">
        <v>51</v>
      </c>
      <c r="B16" s="20" t="s">
        <v>2</v>
      </c>
      <c r="C16" s="25">
        <f>B5</f>
        <v>583</v>
      </c>
      <c r="D16" s="23">
        <v>62</v>
      </c>
      <c r="E16" s="23">
        <f>D16*C16</f>
        <v>36146</v>
      </c>
    </row>
    <row r="17" spans="1:5" ht="12.75">
      <c r="A17" s="27" t="s">
        <v>55</v>
      </c>
      <c r="B17" s="20" t="s">
        <v>15</v>
      </c>
      <c r="C17" s="25">
        <v>255</v>
      </c>
      <c r="D17" s="23">
        <v>68</v>
      </c>
      <c r="E17" s="23">
        <f>C17*D17</f>
        <v>17340</v>
      </c>
    </row>
    <row r="18" spans="1:5" ht="12.75">
      <c r="A18" s="27" t="s">
        <v>52</v>
      </c>
      <c r="B18" s="20" t="s">
        <v>18</v>
      </c>
      <c r="C18" s="25">
        <f>B5*4</f>
        <v>2332</v>
      </c>
      <c r="D18" s="23">
        <v>3.9</v>
      </c>
      <c r="E18" s="23">
        <f>C18*D18</f>
        <v>9094.8</v>
      </c>
    </row>
    <row r="19" spans="1:5" ht="12.75">
      <c r="A19" s="26" t="s">
        <v>34</v>
      </c>
      <c r="B19" s="20" t="s">
        <v>15</v>
      </c>
      <c r="C19" s="20">
        <v>90</v>
      </c>
      <c r="D19" s="23">
        <v>33</v>
      </c>
      <c r="E19" s="23">
        <f>D19*C19</f>
        <v>2970</v>
      </c>
    </row>
    <row r="20" spans="1:5" ht="12.75">
      <c r="A20" s="26" t="s">
        <v>35</v>
      </c>
      <c r="B20" s="20" t="s">
        <v>16</v>
      </c>
      <c r="C20" s="21">
        <f>B5/45</f>
        <v>12.955555555555556</v>
      </c>
      <c r="D20" s="23">
        <v>580</v>
      </c>
      <c r="E20" s="28">
        <f>D20*C20</f>
        <v>7514.222222222223</v>
      </c>
    </row>
    <row r="21" spans="1:5" ht="12.75">
      <c r="A21" s="26" t="s">
        <v>17</v>
      </c>
      <c r="B21" s="20" t="s">
        <v>18</v>
      </c>
      <c r="C21" s="21">
        <v>96</v>
      </c>
      <c r="D21" s="23">
        <v>49</v>
      </c>
      <c r="E21" s="22">
        <f>D21*C21</f>
        <v>4704</v>
      </c>
    </row>
    <row r="22" spans="1:5" ht="12.75">
      <c r="A22" s="26" t="s">
        <v>36</v>
      </c>
      <c r="B22" s="20" t="s">
        <v>18</v>
      </c>
      <c r="C22" s="21">
        <v>160</v>
      </c>
      <c r="D22" s="23">
        <v>38</v>
      </c>
      <c r="E22" s="22">
        <f>C22*D22</f>
        <v>6080</v>
      </c>
    </row>
    <row r="23" spans="1:5" ht="12.75">
      <c r="A23" s="54" t="s">
        <v>38</v>
      </c>
      <c r="B23" s="20" t="s">
        <v>18</v>
      </c>
      <c r="C23" s="21">
        <v>1</v>
      </c>
      <c r="D23" s="23">
        <f>B5*15</f>
        <v>8745</v>
      </c>
      <c r="E23" s="22">
        <f>C23*D23</f>
        <v>8745</v>
      </c>
    </row>
    <row r="24" spans="1:5" ht="12.75">
      <c r="A24" s="54" t="s">
        <v>37</v>
      </c>
      <c r="B24" s="20"/>
      <c r="C24" s="21"/>
      <c r="D24" s="23"/>
      <c r="E24" s="22"/>
    </row>
    <row r="25" spans="1:5" ht="12.75">
      <c r="A25" s="55" t="s">
        <v>39</v>
      </c>
      <c r="B25" s="20"/>
      <c r="C25" s="21"/>
      <c r="D25" s="23"/>
      <c r="E25" s="22"/>
    </row>
    <row r="26" spans="1:5" ht="12.75">
      <c r="A26" s="54" t="s">
        <v>21</v>
      </c>
      <c r="B26" s="20" t="s">
        <v>2</v>
      </c>
      <c r="C26" s="21">
        <f>B5</f>
        <v>583</v>
      </c>
      <c r="D26" s="23">
        <v>370</v>
      </c>
      <c r="E26" s="22">
        <f aca="true" t="shared" si="0" ref="E26:E33">C26*D26</f>
        <v>215710</v>
      </c>
    </row>
    <row r="27" spans="1:5" ht="12.75">
      <c r="A27" s="54" t="s">
        <v>60</v>
      </c>
      <c r="B27" s="20" t="s">
        <v>15</v>
      </c>
      <c r="C27" s="21">
        <v>160</v>
      </c>
      <c r="D27" s="23">
        <v>190</v>
      </c>
      <c r="E27" s="22">
        <f>C27*D27</f>
        <v>30400</v>
      </c>
    </row>
    <row r="28" spans="1:5" ht="12.75">
      <c r="A28" s="54" t="s">
        <v>61</v>
      </c>
      <c r="B28" s="20" t="s">
        <v>15</v>
      </c>
      <c r="C28" s="21">
        <v>69</v>
      </c>
      <c r="D28" s="23">
        <v>170</v>
      </c>
      <c r="E28" s="22">
        <f>C28*D28</f>
        <v>11730</v>
      </c>
    </row>
    <row r="29" spans="1:5" ht="12.75">
      <c r="A29" s="54" t="s">
        <v>40</v>
      </c>
      <c r="B29" s="20" t="s">
        <v>22</v>
      </c>
      <c r="C29" s="21">
        <v>45</v>
      </c>
      <c r="D29" s="23">
        <v>330</v>
      </c>
      <c r="E29" s="22">
        <f t="shared" si="0"/>
        <v>14850</v>
      </c>
    </row>
    <row r="30" spans="1:5" ht="12.75">
      <c r="A30" s="54" t="s">
        <v>41</v>
      </c>
      <c r="B30" s="20" t="s">
        <v>18</v>
      </c>
      <c r="C30" s="21">
        <v>660</v>
      </c>
      <c r="D30" s="23">
        <v>10</v>
      </c>
      <c r="E30" s="22">
        <f t="shared" si="0"/>
        <v>6600</v>
      </c>
    </row>
    <row r="31" spans="1:5" ht="12.75">
      <c r="A31" s="54" t="s">
        <v>42</v>
      </c>
      <c r="B31" s="20" t="s">
        <v>18</v>
      </c>
      <c r="C31" s="21">
        <v>1</v>
      </c>
      <c r="D31" s="23">
        <v>4000</v>
      </c>
      <c r="E31" s="22">
        <f t="shared" si="0"/>
        <v>4000</v>
      </c>
    </row>
    <row r="32" spans="1:5" ht="12.75">
      <c r="A32" s="54" t="s">
        <v>43</v>
      </c>
      <c r="B32" s="20" t="s">
        <v>18</v>
      </c>
      <c r="C32" s="21">
        <v>8</v>
      </c>
      <c r="D32" s="23">
        <v>700</v>
      </c>
      <c r="E32" s="22">
        <f t="shared" si="0"/>
        <v>5600</v>
      </c>
    </row>
    <row r="33" spans="1:5" ht="13.5" thickBot="1">
      <c r="A33" s="54" t="s">
        <v>44</v>
      </c>
      <c r="B33" s="20" t="s">
        <v>18</v>
      </c>
      <c r="C33" s="20">
        <v>8</v>
      </c>
      <c r="D33" s="23">
        <v>350</v>
      </c>
      <c r="E33" s="23">
        <f t="shared" si="0"/>
        <v>2800</v>
      </c>
    </row>
    <row r="34" spans="1:7" ht="13.5" hidden="1" thickBot="1">
      <c r="A34" s="29" t="s">
        <v>19</v>
      </c>
      <c r="B34" s="30" t="s">
        <v>18</v>
      </c>
      <c r="C34" s="30">
        <v>100</v>
      </c>
      <c r="D34" s="31">
        <v>2</v>
      </c>
      <c r="E34" s="32">
        <f>D34*C34</f>
        <v>200</v>
      </c>
      <c r="G34" s="33"/>
    </row>
    <row r="35" spans="1:7" ht="12.75">
      <c r="A35" s="33"/>
      <c r="B35" s="34"/>
      <c r="C35" s="35"/>
      <c r="D35" s="36" t="s">
        <v>54</v>
      </c>
      <c r="E35" s="37">
        <f>SUM(E11:E33)</f>
        <v>455667.6797831978</v>
      </c>
      <c r="G35" s="38"/>
    </row>
    <row r="36" spans="1:7" ht="12.75">
      <c r="A36" s="33"/>
      <c r="B36" s="39"/>
      <c r="C36" s="40"/>
      <c r="D36" s="41" t="s">
        <v>20</v>
      </c>
      <c r="E36" s="42">
        <f>E37-E35</f>
        <v>82020.18236097554</v>
      </c>
      <c r="G36" s="38"/>
    </row>
    <row r="37" spans="2:9" ht="13.5" thickBot="1">
      <c r="B37" s="43"/>
      <c r="C37" s="44"/>
      <c r="D37" s="45" t="s">
        <v>53</v>
      </c>
      <c r="E37" s="46">
        <f>E35*1.18</f>
        <v>537687.8621441734</v>
      </c>
      <c r="G37" s="38"/>
      <c r="I37" s="33"/>
    </row>
    <row r="38" spans="1:7" ht="12.75">
      <c r="A38" s="6"/>
      <c r="B38" s="47"/>
      <c r="C38" s="47"/>
      <c r="D38" s="48"/>
      <c r="E38" s="49"/>
      <c r="F38" s="33"/>
      <c r="G38" s="38"/>
    </row>
    <row r="39" spans="1:21" ht="14.25">
      <c r="A39" s="57" t="s">
        <v>45</v>
      </c>
      <c r="B39" s="47"/>
      <c r="C39" s="47"/>
      <c r="D39" s="48"/>
      <c r="E39" s="49"/>
      <c r="F39" s="33"/>
      <c r="G39" s="38"/>
      <c r="R39" s="56"/>
      <c r="S39" s="56"/>
      <c r="T39" s="56"/>
      <c r="U39" s="56"/>
    </row>
    <row r="40" spans="1:21" ht="14.25">
      <c r="A40" s="58" t="s">
        <v>48</v>
      </c>
      <c r="B40" s="47"/>
      <c r="C40" s="47"/>
      <c r="D40" s="48"/>
      <c r="E40" s="49"/>
      <c r="F40" s="33"/>
      <c r="G40" s="38"/>
      <c r="R40" s="56"/>
      <c r="S40" s="56"/>
      <c r="T40" s="56"/>
      <c r="U40" s="56"/>
    </row>
    <row r="41" spans="1:21" ht="14.25">
      <c r="A41" s="1" t="s">
        <v>49</v>
      </c>
      <c r="F41" s="33"/>
      <c r="G41" s="38"/>
      <c r="R41" s="56"/>
      <c r="S41" s="56"/>
      <c r="T41" s="56"/>
      <c r="U41" s="56"/>
    </row>
    <row r="42" spans="1:21" ht="14.25">
      <c r="A42" s="58" t="s">
        <v>47</v>
      </c>
      <c r="B42" s="47"/>
      <c r="C42" s="47"/>
      <c r="D42" s="48"/>
      <c r="E42" s="49"/>
      <c r="R42" s="56"/>
      <c r="S42" s="56"/>
      <c r="T42" s="56"/>
      <c r="U42" s="56"/>
    </row>
    <row r="43" spans="1:21" ht="14.25">
      <c r="A43" s="58" t="s">
        <v>56</v>
      </c>
      <c r="B43" s="50"/>
      <c r="C43" s="50"/>
      <c r="D43" s="50"/>
      <c r="R43" s="56"/>
      <c r="S43" s="56"/>
      <c r="T43" s="56"/>
      <c r="U43" s="56"/>
    </row>
    <row r="44" spans="1:21" ht="14.25">
      <c r="A44" s="58" t="s">
        <v>46</v>
      </c>
      <c r="B44" s="50"/>
      <c r="C44" s="50"/>
      <c r="D44" s="50"/>
      <c r="R44" s="56"/>
      <c r="S44" s="56"/>
      <c r="T44" s="56"/>
      <c r="U44" s="56"/>
    </row>
    <row r="45" spans="1:4" ht="12.75">
      <c r="A45" s="1" t="s">
        <v>23</v>
      </c>
      <c r="B45" s="50"/>
      <c r="C45" s="50"/>
      <c r="D45" s="50"/>
    </row>
    <row r="46" spans="1:4" ht="12.75">
      <c r="A46" s="1" t="s">
        <v>24</v>
      </c>
      <c r="B46" s="50"/>
      <c r="C46" s="50"/>
      <c r="D46" s="50"/>
    </row>
    <row r="47" spans="1:4" ht="12.75">
      <c r="A47" s="1" t="s">
        <v>50</v>
      </c>
      <c r="B47" s="50"/>
      <c r="C47" s="51"/>
      <c r="D47" s="51"/>
    </row>
    <row r="48" ht="12.75">
      <c r="A48" s="7" t="s">
        <v>25</v>
      </c>
    </row>
    <row r="49" ht="12.75">
      <c r="A49" s="7"/>
    </row>
    <row r="51" ht="12.75">
      <c r="A51" s="1" t="s">
        <v>26</v>
      </c>
    </row>
    <row r="52" ht="12.75">
      <c r="A52" s="52" t="s">
        <v>27</v>
      </c>
    </row>
    <row r="53" ht="12.75">
      <c r="A53" s="52" t="s">
        <v>28</v>
      </c>
    </row>
    <row r="54" ht="12.75">
      <c r="A54" s="59" t="s">
        <v>29</v>
      </c>
    </row>
    <row r="55" ht="12.75">
      <c r="A55" s="59" t="s">
        <v>31</v>
      </c>
    </row>
    <row r="56" ht="12.75">
      <c r="A56" s="53" t="s">
        <v>30</v>
      </c>
    </row>
  </sheetData>
  <hyperlinks>
    <hyperlink ref="A54" r:id="rId1" display="arolt@harjufassaad.ee"/>
    <hyperlink ref="A55" r:id="rId2" display="www.harjufassaad.ee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ECS</cp:lastModifiedBy>
  <dcterms:modified xsi:type="dcterms:W3CDTF">2008-04-14T12:47:29Z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